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1"/>
  </bookViews>
  <sheets>
    <sheet name="Presupuesto" sheetId="1" r:id="rId1"/>
    <sheet name="Equipo" sheetId="2" r:id="rId2"/>
  </sheets>
  <definedNames/>
  <calcPr fullCalcOnLoad="1"/>
</workbook>
</file>

<file path=xl/sharedStrings.xml><?xml version="1.0" encoding="utf-8"?>
<sst xmlns="http://schemas.openxmlformats.org/spreadsheetml/2006/main" count="66" uniqueCount="56">
  <si>
    <t>Viáticos</t>
  </si>
  <si>
    <t>Pasajes</t>
  </si>
  <si>
    <t>Becas</t>
  </si>
  <si>
    <t>Gasto Corriente</t>
  </si>
  <si>
    <t>Total</t>
  </si>
  <si>
    <t>Viaticos</t>
  </si>
  <si>
    <t>Cuotas Inscripción</t>
  </si>
  <si>
    <t>Cuat1</t>
  </si>
  <si>
    <t>Cuat2</t>
  </si>
  <si>
    <t>Cuat3</t>
  </si>
  <si>
    <t>Cuat4</t>
  </si>
  <si>
    <t>Cuat5</t>
  </si>
  <si>
    <t>Cuat6</t>
  </si>
  <si>
    <t>Cuat7</t>
  </si>
  <si>
    <t>Cuat8</t>
  </si>
  <si>
    <t>Cuat9</t>
  </si>
  <si>
    <t>Honorarios Profesionales</t>
  </si>
  <si>
    <t>Documentos, Servicios</t>
  </si>
  <si>
    <t>Totales</t>
  </si>
  <si>
    <t>Gasto de Inversion</t>
  </si>
  <si>
    <t>Equipo de Cómputo</t>
  </si>
  <si>
    <t>Equipo de Laboratorio</t>
  </si>
  <si>
    <t>Cantidad</t>
  </si>
  <si>
    <t>Unidad</t>
  </si>
  <si>
    <t>Valor Unitario</t>
  </si>
  <si>
    <t>Moneda</t>
  </si>
  <si>
    <t>Tipo de cambio</t>
  </si>
  <si>
    <t>Total en pesos</t>
  </si>
  <si>
    <t>Descripción</t>
  </si>
  <si>
    <t>dólares</t>
  </si>
  <si>
    <t>Laptops</t>
  </si>
  <si>
    <t>Total Importacion</t>
  </si>
  <si>
    <t>MAX - 1,800,000</t>
  </si>
  <si>
    <t>Meses</t>
  </si>
  <si>
    <t>Cant. Mensual</t>
  </si>
  <si>
    <t>Maestria</t>
  </si>
  <si>
    <t>No. Personas</t>
  </si>
  <si>
    <t>Doctorado</t>
  </si>
  <si>
    <t>Registros</t>
  </si>
  <si>
    <t>Costo</t>
  </si>
  <si>
    <t>Total cuatrimestre</t>
  </si>
  <si>
    <t>Licenciatura</t>
  </si>
  <si>
    <t>Estancias Posdoctorales</t>
  </si>
  <si>
    <t>Mant Equipo Mayor</t>
  </si>
  <si>
    <t>Robot</t>
  </si>
  <si>
    <t>Robot NAO Aldebaran</t>
  </si>
  <si>
    <t>euros</t>
  </si>
  <si>
    <t>Estancias Tec Participantes</t>
  </si>
  <si>
    <t>Estancias academicos participantes</t>
  </si>
  <si>
    <t>Estancias posdoc</t>
  </si>
  <si>
    <t>Apoyo Form Recursos Humanos</t>
  </si>
  <si>
    <t>ITAM</t>
  </si>
  <si>
    <t>UNAM</t>
  </si>
  <si>
    <t>Acervos Bibliográficos</t>
  </si>
  <si>
    <t>Materiales de Uso Directo</t>
  </si>
  <si>
    <t>Publicaciones e Impresiones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</si>
</sst>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.00"/>
    <numFmt numFmtId="181" formatCode="_ * #,##0.00_ ;_ * \-#,##0.00_ ;_ * &quot;-&quot;??_ ;_ @_ "/>
    <numFmt numFmtId="182" formatCode="_(* #,##0.00_);_(* \(#,##0.00\);_(* &quot;-&quot;??_);_(@_)"/>
    <numFmt numFmtId="183" formatCode="d\-mmm\-yy"/>
    <numFmt numFmtId="184" formatCode="_(* #,##0.00_);_(* \(#,##0.00\);_(* &quot;-&quot;_);_(@_)"/>
    <numFmt numFmtId="185" formatCode="_ &quot;$&quot;* #,##0.00_ ;_ &quot;$&quot;* \-#,##0.00_ ;_ &quot;$&quot;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.##0.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0" fillId="0" borderId="0" xfId="0" applyAlignment="1">
      <alignment vertical="top"/>
    </xf>
    <xf numFmtId="180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7">
      <selection activeCell="A5" sqref="A5:IV16"/>
    </sheetView>
  </sheetViews>
  <sheetFormatPr defaultColWidth="11.421875" defaultRowHeight="12.75"/>
  <cols>
    <col min="1" max="1" width="30.00390625" style="0" customWidth="1"/>
    <col min="2" max="2" width="15.421875" style="0" customWidth="1"/>
    <col min="3" max="3" width="12.421875" style="0" customWidth="1"/>
    <col min="4" max="4" width="13.7109375" style="0" customWidth="1"/>
    <col min="5" max="5" width="11.7109375" style="0" bestFit="1" customWidth="1"/>
    <col min="11" max="11" width="11.7109375" style="0" bestFit="1" customWidth="1"/>
  </cols>
  <sheetData>
    <row r="1" ht="12.75">
      <c r="A1" t="s">
        <v>32</v>
      </c>
    </row>
    <row r="3" spans="1:10" ht="12.7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</row>
    <row r="4" spans="1:11" ht="12.75">
      <c r="A4" s="2"/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4</v>
      </c>
    </row>
    <row r="5" spans="1:11" s="14" customFormat="1" ht="12.75">
      <c r="A5" s="12" t="s">
        <v>16</v>
      </c>
      <c r="B5" s="13">
        <f aca="true" t="shared" si="0" ref="B5:J5">5000*4</f>
        <v>20000</v>
      </c>
      <c r="C5" s="13">
        <f t="shared" si="0"/>
        <v>20000</v>
      </c>
      <c r="D5" s="13">
        <f t="shared" si="0"/>
        <v>20000</v>
      </c>
      <c r="E5" s="13">
        <f t="shared" si="0"/>
        <v>20000</v>
      </c>
      <c r="F5" s="13">
        <f t="shared" si="0"/>
        <v>20000</v>
      </c>
      <c r="G5" s="13">
        <f t="shared" si="0"/>
        <v>20000</v>
      </c>
      <c r="H5" s="13">
        <f t="shared" si="0"/>
        <v>20000</v>
      </c>
      <c r="I5" s="13">
        <f t="shared" si="0"/>
        <v>20000</v>
      </c>
      <c r="J5" s="13">
        <f t="shared" si="0"/>
        <v>20000</v>
      </c>
      <c r="K5" s="13">
        <f aca="true" t="shared" si="1" ref="K5:K16">SUM(B5:J5)</f>
        <v>180000</v>
      </c>
    </row>
    <row r="6" spans="1:11" s="14" customFormat="1" ht="12.75">
      <c r="A6" s="12" t="s">
        <v>0</v>
      </c>
      <c r="B6" s="13">
        <v>24000</v>
      </c>
      <c r="C6" s="13">
        <v>24000</v>
      </c>
      <c r="D6" s="13">
        <v>24000</v>
      </c>
      <c r="E6" s="13">
        <v>24000</v>
      </c>
      <c r="F6" s="13">
        <v>24000</v>
      </c>
      <c r="G6" s="13">
        <v>24000</v>
      </c>
      <c r="H6" s="13">
        <v>24000</v>
      </c>
      <c r="I6" s="13">
        <v>24000</v>
      </c>
      <c r="J6" s="13">
        <v>24000</v>
      </c>
      <c r="K6" s="13">
        <f t="shared" si="1"/>
        <v>216000</v>
      </c>
    </row>
    <row r="7" spans="1:11" s="14" customFormat="1" ht="12.75">
      <c r="A7" s="12" t="s">
        <v>1</v>
      </c>
      <c r="B7" s="13">
        <v>24000</v>
      </c>
      <c r="C7" s="13">
        <v>24000</v>
      </c>
      <c r="D7" s="13">
        <v>24000</v>
      </c>
      <c r="E7" s="13">
        <v>24000</v>
      </c>
      <c r="F7" s="13">
        <v>24000</v>
      </c>
      <c r="G7" s="13">
        <v>24000</v>
      </c>
      <c r="H7" s="13">
        <v>24000</v>
      </c>
      <c r="I7" s="13">
        <v>24000</v>
      </c>
      <c r="J7" s="13">
        <v>24000</v>
      </c>
      <c r="K7" s="13">
        <f t="shared" si="1"/>
        <v>216000</v>
      </c>
    </row>
    <row r="8" spans="1:11" s="14" customFormat="1" ht="12.75">
      <c r="A8" s="12" t="s">
        <v>53</v>
      </c>
      <c r="B8" s="13">
        <v>2400</v>
      </c>
      <c r="C8" s="13">
        <v>2400</v>
      </c>
      <c r="D8" s="13">
        <v>2400</v>
      </c>
      <c r="E8" s="13">
        <v>2400</v>
      </c>
      <c r="F8" s="13">
        <v>2400</v>
      </c>
      <c r="G8" s="13">
        <v>2400</v>
      </c>
      <c r="H8" s="13">
        <v>2400</v>
      </c>
      <c r="I8" s="13">
        <v>2400</v>
      </c>
      <c r="J8" s="13">
        <v>2400</v>
      </c>
      <c r="K8" s="13">
        <f t="shared" si="1"/>
        <v>21600</v>
      </c>
    </row>
    <row r="9" spans="1:11" s="14" customFormat="1" ht="12" customHeight="1">
      <c r="A9" s="12" t="s">
        <v>6</v>
      </c>
      <c r="B9" s="13">
        <v>16000</v>
      </c>
      <c r="C9" s="13">
        <v>16000</v>
      </c>
      <c r="D9" s="13">
        <v>16000</v>
      </c>
      <c r="E9" s="13">
        <v>16000</v>
      </c>
      <c r="F9" s="13">
        <v>16000</v>
      </c>
      <c r="G9" s="13">
        <v>16000</v>
      </c>
      <c r="H9" s="13">
        <v>16000</v>
      </c>
      <c r="I9" s="13">
        <v>16000</v>
      </c>
      <c r="J9" s="13">
        <v>16000</v>
      </c>
      <c r="K9" s="13">
        <f t="shared" si="1"/>
        <v>144000</v>
      </c>
    </row>
    <row r="10" spans="1:11" s="14" customFormat="1" ht="12.75">
      <c r="A10" s="12" t="s">
        <v>50</v>
      </c>
      <c r="B10" s="13">
        <v>36000</v>
      </c>
      <c r="C10" s="13">
        <v>36000</v>
      </c>
      <c r="D10" s="13">
        <v>36000</v>
      </c>
      <c r="E10" s="13">
        <v>36000</v>
      </c>
      <c r="F10" s="13">
        <v>36000</v>
      </c>
      <c r="G10" s="13">
        <v>36000</v>
      </c>
      <c r="H10" s="13">
        <v>36000</v>
      </c>
      <c r="I10" s="13">
        <v>36000</v>
      </c>
      <c r="J10" s="13">
        <v>36000</v>
      </c>
      <c r="K10" s="13">
        <f t="shared" si="1"/>
        <v>324000</v>
      </c>
    </row>
    <row r="11" spans="1:11" s="14" customFormat="1" ht="12.75">
      <c r="A11" s="12" t="s">
        <v>54</v>
      </c>
      <c r="B11" s="13">
        <v>24000</v>
      </c>
      <c r="C11" s="13">
        <v>24000</v>
      </c>
      <c r="D11" s="13">
        <v>24000</v>
      </c>
      <c r="E11" s="13">
        <v>24000</v>
      </c>
      <c r="F11" s="13">
        <v>24000</v>
      </c>
      <c r="G11" s="13">
        <v>24000</v>
      </c>
      <c r="H11" s="13">
        <v>24000</v>
      </c>
      <c r="I11" s="13">
        <v>24000</v>
      </c>
      <c r="J11" s="13">
        <v>24000</v>
      </c>
      <c r="K11" s="13">
        <f t="shared" si="1"/>
        <v>216000</v>
      </c>
    </row>
    <row r="12" spans="1:11" s="14" customFormat="1" ht="12.75">
      <c r="A12" s="12" t="s">
        <v>17</v>
      </c>
      <c r="B12" s="13">
        <v>2400</v>
      </c>
      <c r="C12" s="13">
        <v>2400</v>
      </c>
      <c r="D12" s="13">
        <v>2400</v>
      </c>
      <c r="E12" s="13">
        <v>2400</v>
      </c>
      <c r="F12" s="13">
        <v>2400</v>
      </c>
      <c r="G12" s="13">
        <v>2400</v>
      </c>
      <c r="H12" s="13">
        <v>2400</v>
      </c>
      <c r="I12" s="13">
        <v>2400</v>
      </c>
      <c r="J12" s="13">
        <v>2400</v>
      </c>
      <c r="K12" s="13">
        <f t="shared" si="1"/>
        <v>21600</v>
      </c>
    </row>
    <row r="13" spans="1:11" s="14" customFormat="1" ht="12.75">
      <c r="A13" s="12" t="s">
        <v>42</v>
      </c>
      <c r="B13" s="13">
        <v>28000</v>
      </c>
      <c r="C13" s="13">
        <v>28000</v>
      </c>
      <c r="D13" s="13">
        <v>28000</v>
      </c>
      <c r="E13" s="13">
        <v>28000</v>
      </c>
      <c r="F13" s="13">
        <v>28000</v>
      </c>
      <c r="G13" s="13">
        <v>28000</v>
      </c>
      <c r="H13" s="13">
        <v>28000</v>
      </c>
      <c r="I13" s="13">
        <v>28000</v>
      </c>
      <c r="J13" s="13">
        <v>28000</v>
      </c>
      <c r="K13" s="13">
        <f t="shared" si="1"/>
        <v>252000</v>
      </c>
    </row>
    <row r="14" spans="1:11" s="14" customFormat="1" ht="12.75">
      <c r="A14" s="12" t="s">
        <v>47</v>
      </c>
      <c r="B14" s="13">
        <f aca="true" t="shared" si="2" ref="B14:J14">5000*4</f>
        <v>20000</v>
      </c>
      <c r="C14" s="13">
        <f t="shared" si="2"/>
        <v>20000</v>
      </c>
      <c r="D14" s="13">
        <f t="shared" si="2"/>
        <v>20000</v>
      </c>
      <c r="E14" s="13">
        <f t="shared" si="2"/>
        <v>20000</v>
      </c>
      <c r="F14" s="13">
        <f t="shared" si="2"/>
        <v>20000</v>
      </c>
      <c r="G14" s="13">
        <f t="shared" si="2"/>
        <v>20000</v>
      </c>
      <c r="H14" s="13">
        <f t="shared" si="2"/>
        <v>20000</v>
      </c>
      <c r="I14" s="13">
        <f t="shared" si="2"/>
        <v>20000</v>
      </c>
      <c r="J14" s="13">
        <f t="shared" si="2"/>
        <v>20000</v>
      </c>
      <c r="K14" s="13">
        <f>SUM(B14:J14)</f>
        <v>180000</v>
      </c>
    </row>
    <row r="15" spans="1:11" s="14" customFormat="1" ht="12.75">
      <c r="A15" s="12" t="s">
        <v>43</v>
      </c>
      <c r="B15" s="13">
        <v>4000</v>
      </c>
      <c r="C15" s="13">
        <v>4000</v>
      </c>
      <c r="D15" s="13">
        <v>4000</v>
      </c>
      <c r="E15" s="13">
        <v>4000</v>
      </c>
      <c r="F15" s="13">
        <v>4000</v>
      </c>
      <c r="G15" s="13">
        <v>4000</v>
      </c>
      <c r="H15" s="13">
        <v>4000</v>
      </c>
      <c r="I15" s="13">
        <v>4000</v>
      </c>
      <c r="J15" s="13">
        <v>4000</v>
      </c>
      <c r="K15" s="13">
        <f t="shared" si="1"/>
        <v>36000</v>
      </c>
    </row>
    <row r="16" spans="1:11" s="14" customFormat="1" ht="12.75">
      <c r="A16" s="12" t="s">
        <v>55</v>
      </c>
      <c r="B16" s="13">
        <v>2400</v>
      </c>
      <c r="C16" s="13">
        <v>2400</v>
      </c>
      <c r="D16" s="13">
        <v>2400</v>
      </c>
      <c r="E16" s="13">
        <v>2400</v>
      </c>
      <c r="F16" s="13">
        <v>2400</v>
      </c>
      <c r="G16" s="13">
        <v>2400</v>
      </c>
      <c r="H16" s="13">
        <v>2400</v>
      </c>
      <c r="I16" s="13">
        <v>2400</v>
      </c>
      <c r="J16" s="13">
        <v>2400</v>
      </c>
      <c r="K16" s="13">
        <f t="shared" si="1"/>
        <v>21600</v>
      </c>
    </row>
    <row r="17" spans="1:11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2" t="s">
        <v>18</v>
      </c>
      <c r="B18" s="4">
        <f aca="true" t="shared" si="3" ref="B18:K18">SUM(B5:B16)</f>
        <v>203200</v>
      </c>
      <c r="C18" s="4">
        <f t="shared" si="3"/>
        <v>203200</v>
      </c>
      <c r="D18" s="4">
        <f t="shared" si="3"/>
        <v>203200</v>
      </c>
      <c r="E18" s="4">
        <f t="shared" si="3"/>
        <v>203200</v>
      </c>
      <c r="F18" s="4">
        <f t="shared" si="3"/>
        <v>203200</v>
      </c>
      <c r="G18" s="4">
        <f t="shared" si="3"/>
        <v>203200</v>
      </c>
      <c r="H18" s="4">
        <f t="shared" si="3"/>
        <v>203200</v>
      </c>
      <c r="I18" s="4">
        <f t="shared" si="3"/>
        <v>203200</v>
      </c>
      <c r="J18" s="4">
        <f t="shared" si="3"/>
        <v>203200</v>
      </c>
      <c r="K18" s="4">
        <f t="shared" si="3"/>
        <v>1828800</v>
      </c>
    </row>
    <row r="19" spans="1:11" ht="12.75">
      <c r="A19" t="s">
        <v>19</v>
      </c>
      <c r="K19" s="1">
        <f>Equipo!G6</f>
        <v>274000</v>
      </c>
    </row>
    <row r="20" spans="4:11" ht="12.75">
      <c r="D20" s="1">
        <f>SUM(B18:D18)</f>
        <v>609600</v>
      </c>
      <c r="E20" s="1">
        <f>D20*3</f>
        <v>1828800</v>
      </c>
      <c r="K20" s="1">
        <f>SUM(K18:K19)</f>
        <v>2102800</v>
      </c>
    </row>
    <row r="21" ht="12.75">
      <c r="A21" t="s">
        <v>20</v>
      </c>
    </row>
    <row r="22" ht="12.75">
      <c r="A22" t="s">
        <v>21</v>
      </c>
    </row>
    <row r="24" spans="1:6" ht="12.75">
      <c r="A24" t="s">
        <v>2</v>
      </c>
      <c r="B24" t="s">
        <v>34</v>
      </c>
      <c r="C24" t="s">
        <v>33</v>
      </c>
      <c r="D24" t="s">
        <v>36</v>
      </c>
      <c r="E24" t="s">
        <v>4</v>
      </c>
      <c r="F24" t="s">
        <v>40</v>
      </c>
    </row>
    <row r="25" spans="1:6" ht="12.75">
      <c r="A25" t="s">
        <v>49</v>
      </c>
      <c r="B25" s="1">
        <v>18000</v>
      </c>
      <c r="C25" s="1">
        <v>18</v>
      </c>
      <c r="D25" s="1">
        <v>1</v>
      </c>
      <c r="E25" s="1">
        <f>B25*C25*D25</f>
        <v>324000</v>
      </c>
      <c r="F25" s="1">
        <f>E25/9</f>
        <v>36000</v>
      </c>
    </row>
    <row r="26" spans="1:6" ht="12.75">
      <c r="A26" t="s">
        <v>48</v>
      </c>
      <c r="B26" s="1">
        <v>18000</v>
      </c>
      <c r="C26" s="1">
        <v>18</v>
      </c>
      <c r="D26" s="1">
        <v>1</v>
      </c>
      <c r="E26" s="1">
        <f>B26*C26*D26</f>
        <v>324000</v>
      </c>
      <c r="F26" s="1">
        <f>E26/9</f>
        <v>36000</v>
      </c>
    </row>
    <row r="27" spans="2:6" ht="12.75">
      <c r="B27" s="1"/>
      <c r="C27" s="1"/>
      <c r="D27" s="1"/>
      <c r="E27" s="1"/>
      <c r="F27" s="1"/>
    </row>
    <row r="28" spans="1:6" ht="12.75">
      <c r="A28" t="s">
        <v>37</v>
      </c>
      <c r="B28" s="1">
        <v>8000</v>
      </c>
      <c r="C28" s="1">
        <v>36</v>
      </c>
      <c r="D28" s="1">
        <v>0</v>
      </c>
      <c r="E28" s="1">
        <f>B28*C28*D28</f>
        <v>0</v>
      </c>
      <c r="F28" s="1">
        <f>E28/9</f>
        <v>0</v>
      </c>
    </row>
    <row r="29" spans="1:6" ht="12.75">
      <c r="A29" t="s">
        <v>35</v>
      </c>
      <c r="B29" s="1">
        <v>5000</v>
      </c>
      <c r="C29" s="1">
        <v>18</v>
      </c>
      <c r="D29" s="1">
        <v>2</v>
      </c>
      <c r="E29" s="1">
        <f>B29*C29*D29</f>
        <v>180000</v>
      </c>
      <c r="F29" s="1">
        <f>E29/9</f>
        <v>20000</v>
      </c>
    </row>
    <row r="30" spans="1:6" ht="12.75">
      <c r="A30" t="s">
        <v>41</v>
      </c>
      <c r="B30" s="1">
        <v>3000</v>
      </c>
      <c r="C30" s="1">
        <v>12</v>
      </c>
      <c r="D30" s="1">
        <v>4</v>
      </c>
      <c r="E30" s="1">
        <f>B30*C30*D30</f>
        <v>144000</v>
      </c>
      <c r="F30" s="1">
        <f>E30/9</f>
        <v>16000</v>
      </c>
    </row>
    <row r="31" spans="1:6" ht="12.75">
      <c r="A31" t="s">
        <v>4</v>
      </c>
      <c r="B31" s="1">
        <f>SUM(B28:B30)</f>
        <v>16000</v>
      </c>
      <c r="C31" s="1">
        <f>SUM(C28:C30)</f>
        <v>66</v>
      </c>
      <c r="D31" s="1">
        <f>SUM(D28:D30)</f>
        <v>6</v>
      </c>
      <c r="E31" s="1">
        <f>SUM(E28:E30)</f>
        <v>324000</v>
      </c>
      <c r="F31" s="1">
        <f>SUM(F28:F30)</f>
        <v>36000</v>
      </c>
    </row>
    <row r="32" spans="2:6" ht="12.75">
      <c r="B32" s="1"/>
      <c r="C32" s="1"/>
      <c r="D32" s="1"/>
      <c r="E32" s="1"/>
      <c r="F32" s="1">
        <f>F31*9</f>
        <v>324000</v>
      </c>
    </row>
    <row r="33" spans="2:6" ht="12.75">
      <c r="B33" s="1"/>
      <c r="C33" s="1"/>
      <c r="D33" s="1"/>
      <c r="E33" s="1"/>
      <c r="F33" s="1"/>
    </row>
    <row r="34" spans="1:6" ht="12.75">
      <c r="A34" t="s">
        <v>16</v>
      </c>
      <c r="B34" s="11">
        <v>5000</v>
      </c>
      <c r="C34" s="1">
        <v>36</v>
      </c>
      <c r="D34" s="1">
        <v>1</v>
      </c>
      <c r="E34" s="1">
        <f>B34*C34*D34</f>
        <v>180000</v>
      </c>
      <c r="F34" s="1">
        <f>E34/9</f>
        <v>20000</v>
      </c>
    </row>
    <row r="35" spans="2:6" ht="12.75">
      <c r="B35" s="11"/>
      <c r="C35" s="1"/>
      <c r="D35" s="1"/>
      <c r="E35" s="1"/>
      <c r="F35" s="1"/>
    </row>
    <row r="36" spans="2:6" ht="12.75">
      <c r="B36" s="1" t="s">
        <v>38</v>
      </c>
      <c r="C36" s="1" t="s">
        <v>39</v>
      </c>
      <c r="D36" s="1"/>
      <c r="E36" s="1" t="s">
        <v>4</v>
      </c>
      <c r="F36" s="1" t="s">
        <v>40</v>
      </c>
    </row>
    <row r="37" spans="1:6" ht="12.75">
      <c r="A37" t="s">
        <v>6</v>
      </c>
      <c r="B37" s="1">
        <v>36</v>
      </c>
      <c r="C37" s="1">
        <v>4000</v>
      </c>
      <c r="D37" s="1"/>
      <c r="E37" s="1">
        <f>B37*C37</f>
        <v>144000</v>
      </c>
      <c r="F37" s="1">
        <f>E37/9</f>
        <v>16000</v>
      </c>
    </row>
    <row r="38" spans="1:6" ht="12.75">
      <c r="A38" t="s">
        <v>1</v>
      </c>
      <c r="B38" s="1">
        <v>18</v>
      </c>
      <c r="C38" s="1">
        <v>8000</v>
      </c>
      <c r="D38" s="1"/>
      <c r="E38" s="1">
        <f>B38*C38</f>
        <v>144000</v>
      </c>
      <c r="F38" s="1">
        <f>E38/9</f>
        <v>16000</v>
      </c>
    </row>
    <row r="39" spans="1:6" ht="12.75">
      <c r="A39" t="s">
        <v>5</v>
      </c>
      <c r="B39" s="1">
        <v>18</v>
      </c>
      <c r="C39" s="1">
        <v>12000</v>
      </c>
      <c r="D39" s="1"/>
      <c r="E39" s="1">
        <f>B39*C39</f>
        <v>216000</v>
      </c>
      <c r="F39" s="1">
        <f>E39/9</f>
        <v>24000</v>
      </c>
    </row>
    <row r="40" spans="2:6" ht="12.75">
      <c r="B40" s="1"/>
      <c r="C40" s="1"/>
      <c r="D40" s="1"/>
      <c r="E40" s="1"/>
      <c r="F40" s="1"/>
    </row>
  </sheetData>
  <printOptions/>
  <pageMargins left="0.75" right="0.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E5" sqref="E5"/>
    </sheetView>
  </sheetViews>
  <sheetFormatPr defaultColWidth="11.421875" defaultRowHeight="12.75"/>
  <cols>
    <col min="3" max="3" width="13.7109375" style="0" customWidth="1"/>
    <col min="5" max="5" width="15.57421875" style="0" customWidth="1"/>
    <col min="6" max="7" width="16.28125" style="0" customWidth="1"/>
    <col min="8" max="8" width="34.421875" style="0" customWidth="1"/>
  </cols>
  <sheetData>
    <row r="1" spans="1:8" ht="12.75">
      <c r="A1" s="5" t="s">
        <v>22</v>
      </c>
      <c r="B1" s="5" t="s">
        <v>23</v>
      </c>
      <c r="C1" s="6" t="s">
        <v>24</v>
      </c>
      <c r="D1" s="5" t="s">
        <v>25</v>
      </c>
      <c r="E1" s="5" t="s">
        <v>26</v>
      </c>
      <c r="F1" s="6" t="s">
        <v>27</v>
      </c>
      <c r="G1" s="6" t="s">
        <v>31</v>
      </c>
      <c r="H1" s="5" t="s">
        <v>28</v>
      </c>
    </row>
    <row r="2" spans="1:8" ht="15" customHeight="1">
      <c r="A2" s="7">
        <v>4</v>
      </c>
      <c r="B2" s="7" t="s">
        <v>44</v>
      </c>
      <c r="C2" s="8">
        <v>3000</v>
      </c>
      <c r="D2" s="7" t="s">
        <v>46</v>
      </c>
      <c r="E2" s="7">
        <v>17</v>
      </c>
      <c r="F2" s="10">
        <f>C2*E2*A2</f>
        <v>204000</v>
      </c>
      <c r="G2" s="10">
        <f>F2</f>
        <v>204000</v>
      </c>
      <c r="H2" s="9" t="s">
        <v>45</v>
      </c>
    </row>
    <row r="3" spans="1:8" ht="12.75">
      <c r="A3" s="7">
        <v>2</v>
      </c>
      <c r="B3" s="7" t="s">
        <v>30</v>
      </c>
      <c r="C3" s="8">
        <v>2500</v>
      </c>
      <c r="D3" s="7" t="s">
        <v>29</v>
      </c>
      <c r="E3" s="7">
        <v>14</v>
      </c>
      <c r="F3" s="10">
        <f>C3*E3*A3</f>
        <v>70000</v>
      </c>
      <c r="G3" s="10">
        <f>F3</f>
        <v>70000</v>
      </c>
      <c r="H3" s="7" t="s">
        <v>51</v>
      </c>
    </row>
    <row r="4" spans="1:8" ht="15.75" customHeight="1">
      <c r="A4" s="7">
        <v>2</v>
      </c>
      <c r="B4" s="7" t="s">
        <v>30</v>
      </c>
      <c r="C4" s="8">
        <v>2500</v>
      </c>
      <c r="D4" s="7" t="s">
        <v>29</v>
      </c>
      <c r="E4" s="7">
        <v>14</v>
      </c>
      <c r="F4" s="10">
        <f>C4*E4*A4</f>
        <v>70000</v>
      </c>
      <c r="G4" s="10">
        <f>F4</f>
        <v>70000</v>
      </c>
      <c r="H4" s="7" t="s">
        <v>52</v>
      </c>
    </row>
    <row r="5" spans="6:7" ht="12.75">
      <c r="F5" s="1"/>
      <c r="G5" s="1"/>
    </row>
    <row r="6" spans="6:8" ht="12.75">
      <c r="F6" s="1"/>
      <c r="G6" s="1">
        <f>G2+G4</f>
        <v>274000</v>
      </c>
      <c r="H6" t="s">
        <v>4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aw</cp:lastModifiedBy>
  <cp:lastPrinted>2006-09-13T14:50:33Z</cp:lastPrinted>
  <dcterms:created xsi:type="dcterms:W3CDTF">1996-11-27T10:00:04Z</dcterms:created>
  <dcterms:modified xsi:type="dcterms:W3CDTF">2008-11-27T00:27:43Z</dcterms:modified>
  <cp:category/>
  <cp:version/>
  <cp:contentType/>
  <cp:contentStatus/>
</cp:coreProperties>
</file>